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9200" windowHeight="1099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<sst xmlns="http://schemas.openxmlformats.org/spreadsheetml/2006/main" count="918" uniqueCount="655">
  <si>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</si>
  <si>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</si>
  <si>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</si>
  <si>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</si>
  <si>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</si>
  <si>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</si>
  <si>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</si>
  <si>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</si>
  <si>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</si>
  <si>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</si>
  <si>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</si>
  <si>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</si>
  <si>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</si>
  <si>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</si>
  <si>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</si>
  <si>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</si>
  <si>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</si>
  <si>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</si>
  <si>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</si>
  <si>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</si>
  <si>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</si>
  <si>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</si>
  <si>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</si>
  <si>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</si>
  <si>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</si>
  <si>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</si>
  <si>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</si>
  <si>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</si>
  <si>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</si>
  <si>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</si>
  <si>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</si>
  <si>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</si>
  <si>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</si>
  <si>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</si>
  <si>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</si>
  <si>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</si>
  <si>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</si>
  <si>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</si>
  <si>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</si>
  <si>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</si>
  <si>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</si>
  <si>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</si>
  <si>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</si>
  <si>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</si>
  <si>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</si>
  <si>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</si>
  <si>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</si>
  <si>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</si>
  <si>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</si>
  <si>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</si>
  <si>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</si>
  <si>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</si>
  <si>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</si>
  <si>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</si>
  <si>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</si>
  <si>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</si>
  <si>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</si>
  <si>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</si>
  <si>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</si>
  <si>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</si>
  <si>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</si>
  <si>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</si>
  <si>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</si>
  <si>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</si>
  <si>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</si>
  <si>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</si>
  <si>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</si>
  <si>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</si>
  <si>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</si>
  <si>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</si>
  <si>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</si>
  <si>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</si>
  <si>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</si>
  <si>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</si>
  <si>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</si>
  <si>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</si>
  <si>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</si>
  <si>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</si>
  <si>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</si>
  <si>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</si>
  <si>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</si>
  <si>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</si>
  <si>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</si>
  <si>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</si>
  <si>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</si>
  <si>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</si>
  <si>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</si>
  <si>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</si>
  <si>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</si>
  <si>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</si>
  <si>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</si>
  <si>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</si>
  <si>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</si>
  <si>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</si>
  <si>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</si>
  <si>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</si>
  <si>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</si>
  <si>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</si>
  <si>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</si>
  <si>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</si>
  <si>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</si>
  <si>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</si>
  <si>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</si>
  <si>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</si>
  <si>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</si>
  <si>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</si>
  <si>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</si>
  <si>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</si>
  <si>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</si>
  <si>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</si>
  <si>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</si>
  <si>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</si>
  <si>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</si>
  <si>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</si>
  <si>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</si>
  <si>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</si>
  <si>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</si>
  <si>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</si>
  <si>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</si>
  <si>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</si>
  <si>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</si>
  <si>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</si>
  <si>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</si>
  <si>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</si>
  <si>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</si>
  <si>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</si>
  <si>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</si>
  <si>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</si>
  <si>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</si>
  <si>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</si>
  <si>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</si>
  <si>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</si>
  <si>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</si>
  <si>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</si>
  <si>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</si>
  <si>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</si>
  <si>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</si>
  <si>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</si>
  <si>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</si>
  <si>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</si>
  <si>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</si>
  <si>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</si>
  <si>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</si>
  <si>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</si>
  <si>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</si>
  <si>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</si>
  <si>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</si>
  <si>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</si>
  <si>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</si>
  <si>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</si>
  <si>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</si>
  <si>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</si>
  <si>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</si>
  <si>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</si>
  <si>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</si>
  <si>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</si>
  <si>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</si>
  <si>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</si>
  <si>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</si>
  <si>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</si>
  <si>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</si>
  <si>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</si>
  <si>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</si>
  <si>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</si>
  <si>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</si>
  <si>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</si>
  <si>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</si>
  <si>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</si>
  <si>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</si>
  <si>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</si>
  <si>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</si>
  <si>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</si>
  <si>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</si>
  <si>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</si>
  <si>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</si>
  <si>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</si>
  <si>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</si>
  <si>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</si>
  <si>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</si>
  <si>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</si>
  <si>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</si>
  <si>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</si>
  <si>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</si>
  <si>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</si>
  <si>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</si>
  <si>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</si>
  <si>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</si>
  <si>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</si>
  <si>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</si>
  <si>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</si>
  <si>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</si>
  <si>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</si>
  <si>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</si>
  <si>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</si>
  <si>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</si>
  <si>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</si>
  <si>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</si>
  <si>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</si>
  <si>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</si>
  <si>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</si>
  <si>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</si>
  <si>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</si>
  <si>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</si>
  <si>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</si>
  <si>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</si>
  <si>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</si>
  <si>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</si>
  <si>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</si>
  <si>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</si>
  <si>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</si>
  <si>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</si>
  <si>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</si>
  <si>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</si>
  <si>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</si>
  <si>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</si>
  <si>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</si>
  <si>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</si>
  <si>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</si>
  <si>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</si>
  <si>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</si>
  <si>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</si>
  <si>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</si>
  <si>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</si>
  <si>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</si>
  <si>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</si>
  <si>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</si>
  <si>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</si>
  <si>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</si>
  <si>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</si>
  <si>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</si>
  <si>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</si>
  <si>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</si>
  <si>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</si>
  <si>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</si>
  <si>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</si>
  <si>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</si>
  <si>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</si>
  <si>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</si>
  <si>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</si>
  <si>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</si>
  <si>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</si>
  <si>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</si>
  <si>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</si>
  <si>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</si>
  <si>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</si>
  <si>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</si>
  <si>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</si>
  <si>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</si>
  <si>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</si>
  <si>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</si>
  <si>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</si>
  <si>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</si>
  <si>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</si>
  <si>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</si>
  <si>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</si>
  <si>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</si>
  <si>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</si>
  <si>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</si>
  <si>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</si>
  <si>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</si>
  <si>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</si>
  <si>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</si>
  <si>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</si>
  <si>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</si>
  <si>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</si>
  <si>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</si>
  <si>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</si>
  <si>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</si>
  <si>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</si>
  <si>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</si>
  <si>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</si>
  <si>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</si>
  <si>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</si>
  <si>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</si>
  <si>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</si>
  <si>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</si>
  <si>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</si>
  <si>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</si>
  <si>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</si>
  <si>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</si>
  <si>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</si>
  <si>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</si>
  <si>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</si>
  <si>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</si>
  <si>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</si>
  <si>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</si>
  <si>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</si>
  <si>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</si>
  <si>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</si>
  <si>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</si>
  <si>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</si>
  <si>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</si>
  <si>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</si>
  <si>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</si>
  <si>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</si>
  <si>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</si>
  <si>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</si>
  <si>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</si>
  <si>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</si>
  <si>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</si>
  <si>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</si>
  <si>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</si>
  <si>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</si>
  <si>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</si>
  <si>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</si>
  <si>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</si>
  <si>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</si>
  <si>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</si>
  <si>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</si>
  <si>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</si>
  <si>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</si>
  <si>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</si>
  <si>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</si>
  <si>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</si>
  <si>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</si>
  <si>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</si>
  <si>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</si>
  <si>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</si>
  <si>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</si>
  <si>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</si>
  <si>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</si>
  <si>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</si>
  <si>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</si>
  <si>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</si>
  <si>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</si>
  <si>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</si>
  <si>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</si>
  <si>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</si>
  <si>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</si>
  <si>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</si>
  <si>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</si>
  <si>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</si>
  <si>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</si>
  <si>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</si>
  <si>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</si>
  <si>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</si>
  <si>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</si>
  <si>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</si>
  <si>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</si>
  <si>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</si>
  <si>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</si>
  <si>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</si>
  <si>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</si>
  <si>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</si>
  <si>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</si>
  <si>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</si>
  <si>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</si>
  <si>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</si>
  <si>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</si>
  <si>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</si>
  <si>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</si>
  <si>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</si>
  <si>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</si>
  <si>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</si>
  <si>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</si>
  <si>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</si>
  <si>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</si>
  <si>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</si>
  <si>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</si>
  <si>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</si>
  <si>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</si>
  <si>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</si>
  <si>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</si>
  <si>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</si>
  <si>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</si>
  <si>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</si>
  <si>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</si>
  <si>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</si>
  <si>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</si>
  <si>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</si>
  <si>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</si>
  <si>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</si>
  <si>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</si>
  <si>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</si>
  <si>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</si>
  <si>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</si>
  <si>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</si>
  <si>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</si>
  <si>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</si>
  <si>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</si>
  <si>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</si>
  <si>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</si>
  <si>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</si>
  <si>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</si>
  <si>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</si>
  <si>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</si>
  <si>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</si>
  <si>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</si>
  <si>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</si>
  <si>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</si>
  <si>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</si>
  <si>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</si>
  <si>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</si>
  <si>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</si>
  <si>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</si>
  <si>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</si>
  <si>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</si>
  <si>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</si>
  <si>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</si>
  <si>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</si>
  <si>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</si>
  <si>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</si>
  <si>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</si>
  <si>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</si>
  <si>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</si>
  <si>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</si>
  <si>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</si>
  <si>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</si>
  <si>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</si>
  <si>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</si>
  <si>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</si>
  <si>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</si>
  <si>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</si>
  <si>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</si>
  <si>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</si>
  <si>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</si>
  <si>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</si>
  <si>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</si>
  <si>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</si>
  <si>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</si>
  <si>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</si>
  <si>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</si>
  <si>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</si>
  <si>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</si>
  <si>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</si>
  <si>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</si>
  <si>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</si>
  <si>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</si>
  <si>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</si>
  <si>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</si>
  <si>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</si>
  <si>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</si>
  <si>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</si>
  <si>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</si>
  <si>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</si>
  <si>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</si>
  <si>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</si>
  <si>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</si>
  <si>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</si>
  <si>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</si>
  <si>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</si>
  <si>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</si>
  <si>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</si>
  <si>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</si>
  <si>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</si>
  <si>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</si>
  <si>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</si>
  <si>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</si>
  <si>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</si>
  <si>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</si>
  <si>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</si>
  <si>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</si>
  <si>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</si>
  <si>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</si>
  <si>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</si>
  <si>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</si>
  <si>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</si>
  <si>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</si>
  <si>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</si>
  <si>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</si>
  <si>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</si>
  <si>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</si>
  <si>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</si>
  <si>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</si>
  <si>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</si>
  <si>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</si>
  <si>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</si>
  <si>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</si>
  <si>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</si>
  <si>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</si>
  <si>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</si>
  <si>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</si>
  <si>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</si>
  <si>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</si>
  <si>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</si>
  <si>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</si>
  <si>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</si>
  <si>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</si>
  <si>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</si>
  <si>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</si>
  <si>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</si>
  <si>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</si>
  <si>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</si>
  <si>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</si>
  <si>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</si>
  <si>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</si>
  <si>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</si>
  <si>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</si>
  <si>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</si>
  <si>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</si>
  <si>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</si>
  <si>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</si>
  <si>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</si>
  <si>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</si>
  <si>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</si>
  <si>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</si>
  <si>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</si>
  <si>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</si>
  <si>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</si>
  <si>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</si>
  <si>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</si>
  <si>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</si>
  <si>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</si>
  <si>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</si>
  <si>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</si>
  <si>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</si>
  <si>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</si>
  <si>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</si>
  <si>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</si>
  <si>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</si>
  <si>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</si>
  <si>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</si>
  <si>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</si>
  <si>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</si>
  <si>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</si>
  <si>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</si>
  <si>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</si>
  <si>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</si>
  <si>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</si>
  <si>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</si>
  <si>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</si>
  <si>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</si>
  <si>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</si>
  <si>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</si>
  <si>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</si>
  <si>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</si>
  <si>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</si>
  <si>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</si>
  <si>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</si>
  <si>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</si>
  <si>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</si>
  <si>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</si>
  <si>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</si>
  <si>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</si>
  <si>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</si>
  <si>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</si>
  <si>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</si>
  <si>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</si>
  <si>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</si>
  <si>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</si>
  <si>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</si>
  <si>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</si>
  <si>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</si>
  <si>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</si>
  <si>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</si>
  <si>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</si>
  <si>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</si>
  <si>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</si>
  <si>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</si>
  <si>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</si>
  <si>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</si>
  <si>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</si>
  <si>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</si>
  <si>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</si>
  <si>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</si>
  <si>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</si>
  <si>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</si>
  <si>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</si>
  <si>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</si>
  <si>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</si>
  <si>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</si>
  <si>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</si>
  <si>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</si>
  <si>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</si>
  <si>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</si>
  <si>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</si>
  <si>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</si>
  <si>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</si>
  <si>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</si>
  <si>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</si>
  <si>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</si>
  <si>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</si>
  <si>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</si>
  <si>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</si>
  <si>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</si>
  <si>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</si>
  <si>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</si>
  <si>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</si>
  <si>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</si>
  <si>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</si>
  <si>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</si>
  <si>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</si>
  <si>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</si>
  <si>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</si>
  <si>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</si>
  <si>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</si>
  <si>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</si>
  <si>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</si>
  <si>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</si>
  <si>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</si>
  <si>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</si>
  <si>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</si>
  <si>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</si>
  <si>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</si>
  <si>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</si>
  <si>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</si>
  <si>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</si>
  <si>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</si>
  <si>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</si>
  <si>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</si>
  <si>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</si>
  <si>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</si>
  <si>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</si>
  <si>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</si>
  <si>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</si>
  <si>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</si>
  <si>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</si>
  <si>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</si>
  <si>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</si>
  <si>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</si>
  <si>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</si>
  <si>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</si>
  <si>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</si>
  <si>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</si>
  <si>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</si>
  <si>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</si>
  <si>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</si>
  <si>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</si>
  <si>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</si>
  <si>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</si>
  <si>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</si>
  <si>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</si>
  <si>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</si>
  <si>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</si>
  <si>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</si>
  <si>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</si>
  <si>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</si>
  <si>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</si>
  <si>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</si>
  <si>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</si>
  <si>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</si>
  <si>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</si>
  <si>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</si>
  <si>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</si>
  <si>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</si>
  <si>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</si>
  <si>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</si>
  <si>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</si>
  <si>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</si>
  <si>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</si>
  <si>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</si>
  <si>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</si>
  <si>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</si>
  <si>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</si>
  <si>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</si>
  <si>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</si>
  <si>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</si>
  <si>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</si>
  <si>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</si>
  <si>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</si>
  <si>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</si>
  <si>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</si>
  <si>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SISTEMA PARA EL DESARROLLO INTEGRAL DE LA FAMILIA DEL MUNICIPIO DE SAN FELIPE, GTO.</t>
  </si>
  <si>
    <t>Correspondiente 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</si>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</sst>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NumberFormat="1" applyFont="1" applyFill="1" applyBorder="1" applyAlignment="1" applyProtection="1">
      <alignment horizontal="right" vertical="top"/>
      <protection locked="0"/>
    </xf>
    <xf numFmtId="0" fontId="3" fillId="0" borderId="0" xfId="3" applyFont="1" applyFill="1" applyBorder="1" applyAlignment="1" applyProtection="1">
      <alignment vertical="top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I42"/>
  <sheetViews>
    <sheetView tabSelected="1" zoomScale="90" zoomScaleNormal="90" zoomScaleSheetLayoutView="100" workbookViewId="0">
      <pane ySplit="4" topLeftCell="A5" activePane="bottomLeft" state="frozen"/>
      <selection activeCell="A14" sqref="A14:B14"/>
      <selection pane="bottomLeft" activeCell="E1" sqref="E1"/>
    </sheetView>
  </sheetViews>
  <sheetFormatPr baseColWidth="10" defaultColWidth="12.88671875" defaultRowHeight="10.199999999999999" x14ac:dyDescent="0.2"/>
  <cols>
    <col min="1" max="1" width="14.6640625" style="36" customWidth="1"/>
    <col min="2" max="2" width="73.88671875" style="36" bestFit="1" customWidth="1"/>
    <col min="3" max="3" width="8" style="36" customWidth="1"/>
    <col min="4" max="16384" width="12.88671875" style="36"/>
  </cols>
  <sheetData>
    <row r="1" spans="1:5" ht="18.899999999999999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8.899999999999999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899999999999999" customHeight="1" x14ac:dyDescent="0.2">
      <c r="A3" s="167" t="s">
        <v>653</v>
      </c>
      <c r="B3" s="167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9" x14ac:dyDescent="0.2">
      <c r="A33" s="39"/>
      <c r="B33" s="41"/>
    </row>
    <row r="34" spans="1:9" x14ac:dyDescent="0.2">
      <c r="A34" s="100" t="s">
        <v>86</v>
      </c>
      <c r="B34" s="101" t="s">
        <v>81</v>
      </c>
    </row>
    <row r="35" spans="1:9" x14ac:dyDescent="0.2">
      <c r="A35" s="100" t="s">
        <v>87</v>
      </c>
      <c r="B35" s="101" t="s">
        <v>82</v>
      </c>
    </row>
    <row r="36" spans="1:9" x14ac:dyDescent="0.2">
      <c r="A36" s="39"/>
      <c r="B36" s="42"/>
    </row>
    <row r="37" spans="1:9" x14ac:dyDescent="0.2">
      <c r="A37" s="39"/>
      <c r="B37" s="40" t="s">
        <v>84</v>
      </c>
    </row>
    <row r="38" spans="1:9" x14ac:dyDescent="0.2">
      <c r="A38" s="39" t="s">
        <v>85</v>
      </c>
      <c r="B38" s="101" t="s">
        <v>33</v>
      </c>
    </row>
    <row r="39" spans="1:9" x14ac:dyDescent="0.2">
      <c r="A39" s="39"/>
      <c r="B39" s="101" t="s">
        <v>34</v>
      </c>
    </row>
    <row r="40" spans="1:9" ht="10.8" thickBot="1" x14ac:dyDescent="0.25">
      <c r="A40" s="43"/>
      <c r="B40" s="44"/>
    </row>
    <row r="42" spans="1:9" s="193" customFormat="1" x14ac:dyDescent="0.3">
      <c r="A42" s="194" t="s">
        <v>654</v>
      </c>
      <c r="B42" s="192"/>
      <c r="C42" s="192"/>
      <c r="D42" s="192"/>
      <c r="E42" s="192"/>
      <c r="F42" s="192"/>
      <c r="G42" s="192"/>
      <c r="H42" s="192"/>
      <c r="I42" s="19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44140625" defaultRowHeight="10.199999999999999" x14ac:dyDescent="0.2"/>
  <cols>
    <col min="1" max="1" width="3.33203125" style="94" customWidth="1"/>
    <col min="2" max="2" width="63.109375" style="94" customWidth="1"/>
    <col min="3" max="3" width="17.6640625" style="94" customWidth="1"/>
    <col min="4" max="16384" width="11.44140625" style="94"/>
  </cols>
  <sheetData>
    <row r="1" spans="1:3" s="92" customFormat="1" ht="18" customHeight="1" x14ac:dyDescent="0.3">
      <c r="A1" s="171" t="s">
        <v>652</v>
      </c>
      <c r="B1" s="172"/>
      <c r="C1" s="173"/>
    </row>
    <row r="2" spans="1:3" s="92" customFormat="1" ht="18" customHeight="1" x14ac:dyDescent="0.3">
      <c r="A2" s="174" t="s">
        <v>554</v>
      </c>
      <c r="B2" s="175"/>
      <c r="C2" s="176"/>
    </row>
    <row r="3" spans="1:3" s="92" customFormat="1" ht="18" customHeight="1" x14ac:dyDescent="0.3">
      <c r="A3" s="174" t="s">
        <v>653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17869008.91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17869008.91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ColWidth="11.44140625" defaultRowHeight="10.199999999999999" x14ac:dyDescent="0.2"/>
  <cols>
    <col min="1" max="1" width="3.6640625" style="94" customWidth="1"/>
    <col min="2" max="2" width="62.109375" style="94" customWidth="1"/>
    <col min="3" max="3" width="17.6640625" style="94" customWidth="1"/>
    <col min="4" max="16384" width="11.44140625" style="94"/>
  </cols>
  <sheetData>
    <row r="1" spans="1:3" s="96" customFormat="1" ht="18.899999999999999" customHeight="1" x14ac:dyDescent="0.3">
      <c r="A1" s="180" t="s">
        <v>652</v>
      </c>
      <c r="B1" s="181"/>
      <c r="C1" s="182"/>
    </row>
    <row r="2" spans="1:3" s="96" customFormat="1" ht="18.899999999999999" customHeight="1" x14ac:dyDescent="0.3">
      <c r="A2" s="183" t="s">
        <v>555</v>
      </c>
      <c r="B2" s="184"/>
      <c r="C2" s="185"/>
    </row>
    <row r="3" spans="1:3" s="96" customFormat="1" ht="18.899999999999999" customHeight="1" x14ac:dyDescent="0.3">
      <c r="A3" s="183" t="s">
        <v>653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17050472.09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308673.46999999997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196325.47</v>
      </c>
    </row>
    <row r="11" spans="1:3" x14ac:dyDescent="0.2">
      <c r="A11" s="154">
        <v>2.4</v>
      </c>
      <c r="B11" s="136" t="s">
        <v>294</v>
      </c>
      <c r="C11" s="147">
        <v>30218</v>
      </c>
    </row>
    <row r="12" spans="1:3" x14ac:dyDescent="0.2">
      <c r="A12" s="154">
        <v>2.5</v>
      </c>
      <c r="B12" s="136" t="s">
        <v>295</v>
      </c>
      <c r="C12" s="147">
        <v>58990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15600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7540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4" x14ac:dyDescent="0.3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16741798.619999999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F25" sqref="F25"/>
    </sheetView>
  </sheetViews>
  <sheetFormatPr baseColWidth="10" defaultColWidth="9.109375" defaultRowHeight="10.199999999999999" x14ac:dyDescent="0.2"/>
  <cols>
    <col min="1" max="1" width="10" style="84" customWidth="1"/>
    <col min="2" max="2" width="68.5546875" style="84" bestFit="1" customWidth="1"/>
    <col min="3" max="3" width="17.44140625" style="84" bestFit="1" customWidth="1"/>
    <col min="4" max="5" width="23.6640625" style="84" bestFit="1" customWidth="1"/>
    <col min="6" max="6" width="19.33203125" style="84" customWidth="1"/>
    <col min="7" max="7" width="20.5546875" style="84" customWidth="1"/>
    <col min="8" max="10" width="20.33203125" style="84" customWidth="1"/>
    <col min="11" max="16384" width="9.109375" style="84"/>
  </cols>
  <sheetData>
    <row r="1" spans="1:10" ht="18.899999999999999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8.899999999999999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899999999999999" customHeight="1" x14ac:dyDescent="0.2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.2" x14ac:dyDescent="0.25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" customHeight="1" x14ac:dyDescent="0.2">
      <c r="A16" s="158" t="s">
        <v>50</v>
      </c>
    </row>
    <row r="17" spans="1:8" s="11" customFormat="1" ht="12.9" customHeight="1" x14ac:dyDescent="0.2">
      <c r="A17" s="28"/>
    </row>
    <row r="18" spans="1:8" s="11" customFormat="1" ht="12.9" customHeight="1" x14ac:dyDescent="0.2">
      <c r="A18" s="14" t="s">
        <v>641</v>
      </c>
    </row>
    <row r="19" spans="1:8" s="11" customFormat="1" ht="12.9" customHeight="1" x14ac:dyDescent="0.2">
      <c r="A19" s="159" t="s">
        <v>639</v>
      </c>
    </row>
    <row r="20" spans="1:8" s="11" customFormat="1" ht="12.9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0.399999999999999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02" zoomScale="106" zoomScaleNormal="106" workbookViewId="0">
      <selection activeCell="A116" sqref="A116"/>
    </sheetView>
  </sheetViews>
  <sheetFormatPr baseColWidth="10" defaultColWidth="9.109375" defaultRowHeight="10.199999999999999" x14ac:dyDescent="0.2"/>
  <cols>
    <col min="1" max="1" width="10" style="75" customWidth="1"/>
    <col min="2" max="2" width="64.5546875" style="75" bestFit="1" customWidth="1"/>
    <col min="3" max="3" width="16.44140625" style="75" bestFit="1" customWidth="1"/>
    <col min="4" max="4" width="19.109375" style="75" customWidth="1"/>
    <col min="5" max="5" width="28" style="75" customWidth="1"/>
    <col min="6" max="6" width="22.6640625" style="75" customWidth="1"/>
    <col min="7" max="8" width="16.6640625" style="75" customWidth="1"/>
    <col min="9" max="9" width="27.109375" style="75" customWidth="1"/>
    <col min="10" max="16384" width="9.109375" style="75"/>
  </cols>
  <sheetData>
    <row r="1" spans="1:8" s="71" customFormat="1" ht="18.899999999999999" customHeight="1" x14ac:dyDescent="0.3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899999999999999" customHeight="1" x14ac:dyDescent="0.3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899999999999999" customHeight="1" x14ac:dyDescent="0.3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4834.43</v>
      </c>
      <c r="D15" s="79">
        <v>4801.8599999999997</v>
      </c>
      <c r="E15" s="79">
        <v>4817.72</v>
      </c>
      <c r="F15" s="79">
        <v>4863.6000000000004</v>
      </c>
      <c r="G15" s="79">
        <v>4834.57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4430.7299999999996</v>
      </c>
      <c r="D20" s="79">
        <v>4430.7299999999996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632787.19999999995</v>
      </c>
    </row>
    <row r="40" spans="1:8" x14ac:dyDescent="0.2">
      <c r="A40" s="77">
        <v>1151</v>
      </c>
      <c r="B40" s="75" t="s">
        <v>279</v>
      </c>
      <c r="C40" s="79">
        <v>632787.19999999995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6741995.5300000003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6741995.5300000003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0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1967126.1</v>
      </c>
      <c r="D60" s="79">
        <f t="shared" ref="D60:E60" si="0">SUM(D61:D68)</f>
        <v>0</v>
      </c>
      <c r="E60" s="79">
        <f t="shared" si="0"/>
        <v>-723115.94</v>
      </c>
    </row>
    <row r="61" spans="1:9" x14ac:dyDescent="0.2">
      <c r="A61" s="77">
        <v>1241</v>
      </c>
      <c r="B61" s="75" t="s">
        <v>293</v>
      </c>
      <c r="C61" s="79">
        <v>718928.13</v>
      </c>
      <c r="D61" s="79">
        <v>0</v>
      </c>
      <c r="E61" s="79">
        <v>-272210.93</v>
      </c>
    </row>
    <row r="62" spans="1:9" x14ac:dyDescent="0.2">
      <c r="A62" s="77">
        <v>1242</v>
      </c>
      <c r="B62" s="75" t="s">
        <v>294</v>
      </c>
      <c r="C62" s="79">
        <v>47218</v>
      </c>
      <c r="D62" s="79">
        <v>0</v>
      </c>
      <c r="E62" s="79">
        <v>-5042.38</v>
      </c>
    </row>
    <row r="63" spans="1:9" x14ac:dyDescent="0.2">
      <c r="A63" s="77">
        <v>1243</v>
      </c>
      <c r="B63" s="75" t="s">
        <v>295</v>
      </c>
      <c r="C63" s="79">
        <v>58990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1126389.97</v>
      </c>
      <c r="D64" s="79">
        <v>0</v>
      </c>
      <c r="E64" s="79">
        <v>-445862.63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15600</v>
      </c>
      <c r="D66" s="79">
        <v>0</v>
      </c>
      <c r="E66" s="79">
        <v>0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85260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77720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7540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1448849.6099999999</v>
      </c>
      <c r="D101" s="79">
        <f>SUM(D102:D110)</f>
        <v>1448849.6099999999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325841.78999999998</v>
      </c>
      <c r="D102" s="79">
        <f>C102</f>
        <v>325841.78999999998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850220.4</v>
      </c>
      <c r="D103" s="79">
        <f t="shared" ref="D103:D110" si="1">C103</f>
        <v>850220.4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15000</v>
      </c>
      <c r="D106" s="79">
        <f t="shared" si="1"/>
        <v>15000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100000</v>
      </c>
      <c r="D107" s="79">
        <f t="shared" si="1"/>
        <v>100000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236468.69</v>
      </c>
      <c r="D108" s="79">
        <f t="shared" si="1"/>
        <v>236468.69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-78681.27</v>
      </c>
      <c r="D110" s="79">
        <f t="shared" si="1"/>
        <v>-78681.27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11.44140625" style="9" customWidth="1"/>
    <col min="2" max="2" width="124.33203125" style="9" customWidth="1"/>
    <col min="3" max="3" width="11.44140625" style="9" customWidth="1"/>
    <col min="4" max="16384" width="11.441406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150" sqref="E150"/>
    </sheetView>
  </sheetViews>
  <sheetFormatPr baseColWidth="10" defaultColWidth="9.109375" defaultRowHeight="10.199999999999999" x14ac:dyDescent="0.2"/>
  <cols>
    <col min="1" max="1" width="10" style="75" customWidth="1"/>
    <col min="2" max="2" width="83" style="75" customWidth="1"/>
    <col min="3" max="4" width="15.6640625" style="75" customWidth="1"/>
    <col min="5" max="5" width="16.6640625" style="75" customWidth="1"/>
    <col min="6" max="16384" width="9.109375" style="75"/>
  </cols>
  <sheetData>
    <row r="1" spans="1:5" s="81" customFormat="1" ht="18.899999999999999" customHeight="1" x14ac:dyDescent="0.3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8.899999999999999" customHeight="1" x14ac:dyDescent="0.3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899999999999999" customHeight="1" x14ac:dyDescent="0.3">
      <c r="A3" s="166" t="s">
        <v>653</v>
      </c>
      <c r="B3" s="166"/>
      <c r="C3" s="166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723354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.399999999999999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.399999999999999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665336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660603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.399999999999999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4733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54068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54068</v>
      </c>
      <c r="D35" s="160"/>
      <c r="E35" s="104"/>
    </row>
    <row r="36" spans="1:5" ht="20.399999999999999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3950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.399999999999999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3950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0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.399999999999999" x14ac:dyDescent="0.2">
      <c r="A49" s="105">
        <v>4173</v>
      </c>
      <c r="B49" s="107" t="s">
        <v>569</v>
      </c>
      <c r="C49" s="110">
        <v>0</v>
      </c>
      <c r="D49" s="160"/>
      <c r="E49" s="104"/>
    </row>
    <row r="50" spans="1:5" ht="20.399999999999999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.399999999999999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.399999999999999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.399999999999999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.6" x14ac:dyDescent="0.2">
      <c r="A58" s="105">
        <v>4200</v>
      </c>
      <c r="B58" s="107" t="s">
        <v>575</v>
      </c>
      <c r="C58" s="110">
        <f>+C59+C65</f>
        <v>16929530.670000002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1889517.95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1889517.95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15040012.720000001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15040012.720000001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16741798.620000001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14002981.570000002</v>
      </c>
      <c r="D100" s="112">
        <f>C100/$C$99</f>
        <v>0.83640843423309563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11591962.360000001</v>
      </c>
      <c r="D101" s="112">
        <f t="shared" ref="D101:D164" si="0">C101/$C$99</f>
        <v>0.69239647561834072</v>
      </c>
      <c r="E101" s="111"/>
    </row>
    <row r="102" spans="1:5" x14ac:dyDescent="0.2">
      <c r="A102" s="109">
        <v>5111</v>
      </c>
      <c r="B102" s="106" t="s">
        <v>418</v>
      </c>
      <c r="C102" s="110">
        <v>7053267.4000000004</v>
      </c>
      <c r="D102" s="112">
        <f t="shared" si="0"/>
        <v>0.42129687258178239</v>
      </c>
      <c r="E102" s="111"/>
    </row>
    <row r="103" spans="1:5" x14ac:dyDescent="0.2">
      <c r="A103" s="109">
        <v>5112</v>
      </c>
      <c r="B103" s="106" t="s">
        <v>419</v>
      </c>
      <c r="C103" s="110">
        <v>29426.29</v>
      </c>
      <c r="D103" s="112">
        <f t="shared" si="0"/>
        <v>1.7576540411164017E-3</v>
      </c>
      <c r="E103" s="111"/>
    </row>
    <row r="104" spans="1:5" x14ac:dyDescent="0.2">
      <c r="A104" s="109">
        <v>5113</v>
      </c>
      <c r="B104" s="106" t="s">
        <v>420</v>
      </c>
      <c r="C104" s="110">
        <v>1088974.18</v>
      </c>
      <c r="D104" s="112">
        <f t="shared" si="0"/>
        <v>6.5045232278633153E-2</v>
      </c>
      <c r="E104" s="111"/>
    </row>
    <row r="105" spans="1:5" x14ac:dyDescent="0.2">
      <c r="A105" s="109">
        <v>5114</v>
      </c>
      <c r="B105" s="106" t="s">
        <v>421</v>
      </c>
      <c r="C105" s="110">
        <v>1898835.59</v>
      </c>
      <c r="D105" s="112">
        <f t="shared" si="0"/>
        <v>0.11341885260354422</v>
      </c>
      <c r="E105" s="111"/>
    </row>
    <row r="106" spans="1:5" x14ac:dyDescent="0.2">
      <c r="A106" s="109">
        <v>5115</v>
      </c>
      <c r="B106" s="106" t="s">
        <v>422</v>
      </c>
      <c r="C106" s="110">
        <v>1521458.9</v>
      </c>
      <c r="D106" s="112">
        <f t="shared" si="0"/>
        <v>9.0877864113264539E-2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1195151.8799999999</v>
      </c>
      <c r="D108" s="112">
        <f t="shared" si="0"/>
        <v>7.1387304741095961E-2</v>
      </c>
      <c r="E108" s="111"/>
    </row>
    <row r="109" spans="1:5" x14ac:dyDescent="0.2">
      <c r="A109" s="109">
        <v>5121</v>
      </c>
      <c r="B109" s="106" t="s">
        <v>425</v>
      </c>
      <c r="C109" s="110">
        <v>246945.78</v>
      </c>
      <c r="D109" s="112">
        <f t="shared" si="0"/>
        <v>1.4750253876844206E-2</v>
      </c>
      <c r="E109" s="111"/>
    </row>
    <row r="110" spans="1:5" x14ac:dyDescent="0.2">
      <c r="A110" s="109">
        <v>5122</v>
      </c>
      <c r="B110" s="106" t="s">
        <v>426</v>
      </c>
      <c r="C110" s="110">
        <v>19367.41</v>
      </c>
      <c r="D110" s="112">
        <f t="shared" si="0"/>
        <v>1.1568297074642509E-3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6353.1</v>
      </c>
      <c r="D112" s="112">
        <f t="shared" si="0"/>
        <v>3.7947535651339714E-4</v>
      </c>
      <c r="E112" s="111"/>
    </row>
    <row r="113" spans="1:5" x14ac:dyDescent="0.2">
      <c r="A113" s="109">
        <v>5125</v>
      </c>
      <c r="B113" s="106" t="s">
        <v>429</v>
      </c>
      <c r="C113" s="110">
        <v>22924.92</v>
      </c>
      <c r="D113" s="112">
        <f t="shared" si="0"/>
        <v>1.3693224079647898E-3</v>
      </c>
      <c r="E113" s="111"/>
    </row>
    <row r="114" spans="1:5" x14ac:dyDescent="0.2">
      <c r="A114" s="109">
        <v>5126</v>
      </c>
      <c r="B114" s="106" t="s">
        <v>430</v>
      </c>
      <c r="C114" s="110">
        <v>613563.4</v>
      </c>
      <c r="D114" s="112">
        <f t="shared" si="0"/>
        <v>3.664859516748864E-2</v>
      </c>
      <c r="E114" s="111"/>
    </row>
    <row r="115" spans="1:5" x14ac:dyDescent="0.2">
      <c r="A115" s="109">
        <v>5127</v>
      </c>
      <c r="B115" s="106" t="s">
        <v>431</v>
      </c>
      <c r="C115" s="110">
        <v>138594.07999999999</v>
      </c>
      <c r="D115" s="112">
        <f t="shared" si="0"/>
        <v>8.278326788283873E-3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147403.19</v>
      </c>
      <c r="D117" s="112">
        <f t="shared" si="0"/>
        <v>8.8045014365368112E-3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1215867.3299999998</v>
      </c>
      <c r="D118" s="112">
        <f t="shared" si="0"/>
        <v>7.2624653873658879E-2</v>
      </c>
      <c r="E118" s="111"/>
    </row>
    <row r="119" spans="1:5" x14ac:dyDescent="0.2">
      <c r="A119" s="109">
        <v>5131</v>
      </c>
      <c r="B119" s="106" t="s">
        <v>435</v>
      </c>
      <c r="C119" s="110">
        <v>144657.09</v>
      </c>
      <c r="D119" s="112">
        <f t="shared" si="0"/>
        <v>8.6404748547859421E-3</v>
      </c>
      <c r="E119" s="111"/>
    </row>
    <row r="120" spans="1:5" x14ac:dyDescent="0.2">
      <c r="A120" s="109">
        <v>5132</v>
      </c>
      <c r="B120" s="106" t="s">
        <v>436</v>
      </c>
      <c r="C120" s="110">
        <v>46810.06</v>
      </c>
      <c r="D120" s="112">
        <f t="shared" si="0"/>
        <v>2.7959994659164044E-3</v>
      </c>
      <c r="E120" s="111"/>
    </row>
    <row r="121" spans="1:5" x14ac:dyDescent="0.2">
      <c r="A121" s="109">
        <v>5133</v>
      </c>
      <c r="B121" s="106" t="s">
        <v>437</v>
      </c>
      <c r="C121" s="110">
        <v>73612.02</v>
      </c>
      <c r="D121" s="112">
        <f t="shared" si="0"/>
        <v>4.3969003373426074E-3</v>
      </c>
      <c r="E121" s="111"/>
    </row>
    <row r="122" spans="1:5" x14ac:dyDescent="0.2">
      <c r="A122" s="109">
        <v>5134</v>
      </c>
      <c r="B122" s="106" t="s">
        <v>438</v>
      </c>
      <c r="C122" s="110">
        <v>229660.46</v>
      </c>
      <c r="D122" s="112">
        <f t="shared" si="0"/>
        <v>1.3717788943276632E-2</v>
      </c>
      <c r="E122" s="111"/>
    </row>
    <row r="123" spans="1:5" x14ac:dyDescent="0.2">
      <c r="A123" s="109">
        <v>5135</v>
      </c>
      <c r="B123" s="106" t="s">
        <v>439</v>
      </c>
      <c r="C123" s="110">
        <v>152299.07</v>
      </c>
      <c r="D123" s="112">
        <f t="shared" si="0"/>
        <v>9.096935965892056E-3</v>
      </c>
      <c r="E123" s="111"/>
    </row>
    <row r="124" spans="1:5" x14ac:dyDescent="0.2">
      <c r="A124" s="109">
        <v>5136</v>
      </c>
      <c r="B124" s="106" t="s">
        <v>440</v>
      </c>
      <c r="C124" s="110">
        <v>0</v>
      </c>
      <c r="D124" s="112">
        <f t="shared" si="0"/>
        <v>0</v>
      </c>
      <c r="E124" s="111"/>
    </row>
    <row r="125" spans="1:5" x14ac:dyDescent="0.2">
      <c r="A125" s="109">
        <v>5137</v>
      </c>
      <c r="B125" s="106" t="s">
        <v>441</v>
      </c>
      <c r="C125" s="110">
        <v>13942.22</v>
      </c>
      <c r="D125" s="112">
        <f t="shared" si="0"/>
        <v>8.3277910076784802E-4</v>
      </c>
      <c r="E125" s="111"/>
    </row>
    <row r="126" spans="1:5" x14ac:dyDescent="0.2">
      <c r="A126" s="109">
        <v>5138</v>
      </c>
      <c r="B126" s="106" t="s">
        <v>442</v>
      </c>
      <c r="C126" s="110">
        <v>84964.49</v>
      </c>
      <c r="D126" s="112">
        <f t="shared" si="0"/>
        <v>5.0749917573671066E-3</v>
      </c>
      <c r="E126" s="111"/>
    </row>
    <row r="127" spans="1:5" x14ac:dyDescent="0.2">
      <c r="A127" s="109">
        <v>5139</v>
      </c>
      <c r="B127" s="106" t="s">
        <v>443</v>
      </c>
      <c r="C127" s="110">
        <v>469921.92</v>
      </c>
      <c r="D127" s="112">
        <f t="shared" si="0"/>
        <v>2.8068783448310285E-2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2738817.05</v>
      </c>
      <c r="D128" s="112">
        <f t="shared" si="0"/>
        <v>0.16359156576690442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2496433.0499999998</v>
      </c>
      <c r="D138" s="112">
        <f t="shared" si="0"/>
        <v>0.14911379037959063</v>
      </c>
      <c r="E138" s="111"/>
    </row>
    <row r="139" spans="1:5" x14ac:dyDescent="0.2">
      <c r="A139" s="109">
        <v>5241</v>
      </c>
      <c r="B139" s="106" t="s">
        <v>453</v>
      </c>
      <c r="C139" s="110">
        <v>2166433.0499999998</v>
      </c>
      <c r="D139" s="112">
        <f t="shared" si="0"/>
        <v>0.12940264658373962</v>
      </c>
      <c r="E139" s="111"/>
    </row>
    <row r="140" spans="1:5" x14ac:dyDescent="0.2">
      <c r="A140" s="109">
        <v>5242</v>
      </c>
      <c r="B140" s="106" t="s">
        <v>454</v>
      </c>
      <c r="C140" s="110">
        <v>210000</v>
      </c>
      <c r="D140" s="112">
        <f t="shared" si="0"/>
        <v>1.2543455142814278E-2</v>
      </c>
      <c r="E140" s="111"/>
    </row>
    <row r="141" spans="1:5" x14ac:dyDescent="0.2">
      <c r="A141" s="109">
        <v>5243</v>
      </c>
      <c r="B141" s="106" t="s">
        <v>455</v>
      </c>
      <c r="C141" s="110">
        <v>120000</v>
      </c>
      <c r="D141" s="112">
        <f t="shared" si="0"/>
        <v>7.1676886530367308E-3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116984</v>
      </c>
      <c r="D143" s="112">
        <f t="shared" si="0"/>
        <v>6.9875407448904076E-3</v>
      </c>
      <c r="E143" s="111"/>
    </row>
    <row r="144" spans="1:5" x14ac:dyDescent="0.2">
      <c r="A144" s="109">
        <v>5251</v>
      </c>
      <c r="B144" s="106" t="s">
        <v>457</v>
      </c>
      <c r="C144" s="110">
        <v>116984</v>
      </c>
      <c r="D144" s="112">
        <f t="shared" si="0"/>
        <v>6.9875407448904076E-3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125400</v>
      </c>
      <c r="D152" s="112">
        <f t="shared" si="0"/>
        <v>7.4902346424233837E-3</v>
      </c>
      <c r="E152" s="111"/>
    </row>
    <row r="153" spans="1:5" x14ac:dyDescent="0.2">
      <c r="A153" s="109">
        <v>5281</v>
      </c>
      <c r="B153" s="106" t="s">
        <v>466</v>
      </c>
      <c r="C153" s="110">
        <v>125400</v>
      </c>
      <c r="D153" s="112">
        <f t="shared" si="0"/>
        <v>7.4902346424233837E-3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71" sqref="A71"/>
    </sheetView>
  </sheetViews>
  <sheetFormatPr baseColWidth="10" defaultColWidth="9.109375" defaultRowHeight="10.199999999999999" x14ac:dyDescent="0.2"/>
  <cols>
    <col min="1" max="1" width="10" style="84" customWidth="1"/>
    <col min="2" max="2" width="48.109375" style="84" customWidth="1"/>
    <col min="3" max="3" width="22.88671875" style="84" customWidth="1"/>
    <col min="4" max="5" width="16.6640625" style="84" customWidth="1"/>
    <col min="6" max="16384" width="9.109375" style="84"/>
  </cols>
  <sheetData>
    <row r="1" spans="1:5" ht="18.899999999999999" customHeight="1" x14ac:dyDescent="0.2">
      <c r="A1" s="170" t="s">
        <v>652</v>
      </c>
      <c r="B1" s="170"/>
      <c r="C1" s="170"/>
      <c r="D1" s="82" t="s">
        <v>244</v>
      </c>
      <c r="E1" s="83">
        <v>2019</v>
      </c>
    </row>
    <row r="2" spans="1:5" ht="18.899999999999999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899999999999999" customHeight="1" x14ac:dyDescent="0.2">
      <c r="A3" s="170" t="s">
        <v>653</v>
      </c>
      <c r="B3" s="170"/>
      <c r="C3" s="170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2366203.4700000002</v>
      </c>
    </row>
    <row r="9" spans="1:5" x14ac:dyDescent="0.2">
      <c r="A9" s="88">
        <v>3120</v>
      </c>
      <c r="B9" s="84" t="s">
        <v>525</v>
      </c>
      <c r="C9" s="89">
        <v>0.01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911086.05</v>
      </c>
    </row>
    <row r="15" spans="1:5" x14ac:dyDescent="0.2">
      <c r="A15" s="88">
        <v>3220</v>
      </c>
      <c r="B15" s="84" t="s">
        <v>529</v>
      </c>
      <c r="C15" s="89">
        <v>6305323.0899999999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9" sqref="C79"/>
    </sheetView>
  </sheetViews>
  <sheetFormatPr baseColWidth="10" defaultColWidth="9.109375" defaultRowHeight="10.199999999999999" x14ac:dyDescent="0.2"/>
  <cols>
    <col min="1" max="1" width="10" style="84" customWidth="1"/>
    <col min="2" max="2" width="63.44140625" style="84" bestFit="1" customWidth="1"/>
    <col min="3" max="3" width="15.33203125" style="84" bestFit="1" customWidth="1"/>
    <col min="4" max="4" width="16.44140625" style="84" bestFit="1" customWidth="1"/>
    <col min="5" max="5" width="19.109375" style="84" customWidth="1"/>
    <col min="6" max="16384" width="9.109375" style="84"/>
  </cols>
  <sheetData>
    <row r="1" spans="1:5" s="90" customFormat="1" ht="18.899999999999999" customHeight="1" x14ac:dyDescent="0.3">
      <c r="A1" s="170" t="s">
        <v>652</v>
      </c>
      <c r="B1" s="170"/>
      <c r="C1" s="170"/>
      <c r="D1" s="82" t="s">
        <v>244</v>
      </c>
      <c r="E1" s="83">
        <v>2019</v>
      </c>
    </row>
    <row r="2" spans="1:5" s="90" customFormat="1" ht="18.899999999999999" customHeight="1" x14ac:dyDescent="0.3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899999999999999" customHeight="1" x14ac:dyDescent="0.3">
      <c r="A3" s="170" t="s">
        <v>653</v>
      </c>
      <c r="B3" s="170"/>
      <c r="C3" s="170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1847899.53</v>
      </c>
      <c r="D10" s="89">
        <v>803861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1847899.53</v>
      </c>
      <c r="D15" s="89">
        <f>SUM(D8:D14)</f>
        <v>803861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6741995.5300000003</v>
      </c>
    </row>
    <row r="21" spans="1:5" x14ac:dyDescent="0.2">
      <c r="A21" s="88">
        <v>1231</v>
      </c>
      <c r="B21" s="84" t="s">
        <v>285</v>
      </c>
      <c r="C21" s="89">
        <v>6741995.5300000003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1967126.1</v>
      </c>
    </row>
    <row r="29" spans="1:5" x14ac:dyDescent="0.2">
      <c r="A29" s="88">
        <v>1241</v>
      </c>
      <c r="B29" s="84" t="s">
        <v>293</v>
      </c>
      <c r="C29" s="89">
        <v>718928.13</v>
      </c>
    </row>
    <row r="30" spans="1:5" x14ac:dyDescent="0.2">
      <c r="A30" s="88">
        <v>1242</v>
      </c>
      <c r="B30" s="84" t="s">
        <v>294</v>
      </c>
      <c r="C30" s="89">
        <v>47218</v>
      </c>
    </row>
    <row r="31" spans="1:5" x14ac:dyDescent="0.2">
      <c r="A31" s="88">
        <v>1243</v>
      </c>
      <c r="B31" s="84" t="s">
        <v>295</v>
      </c>
      <c r="C31" s="89">
        <v>58990</v>
      </c>
    </row>
    <row r="32" spans="1:5" x14ac:dyDescent="0.2">
      <c r="A32" s="88">
        <v>1244</v>
      </c>
      <c r="B32" s="84" t="s">
        <v>296</v>
      </c>
      <c r="C32" s="89">
        <v>1126389.97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15600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85260</v>
      </c>
    </row>
    <row r="38" spans="1:5" x14ac:dyDescent="0.2">
      <c r="A38" s="88">
        <v>1251</v>
      </c>
      <c r="B38" s="84" t="s">
        <v>303</v>
      </c>
      <c r="C38" s="89">
        <v>77720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7540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1" customWidth="1"/>
    <col min="3" max="3" width="11.44140625" style="33" customWidth="1"/>
    <col min="4" max="16384" width="11.441406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2019-02-13T21:19:08Z</cp:lastPrinted>
  <dcterms:created xsi:type="dcterms:W3CDTF">2012-12-11T20:36:24Z</dcterms:created>
  <dcterms:modified xsi:type="dcterms:W3CDTF">2020-01-31T18:24:38Z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